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fjones\Desktop\Permits &amp; Reports\MG\MG9\"/>
    </mc:Choice>
  </mc:AlternateContent>
  <bookViews>
    <workbookView xWindow="0" yWindow="0" windowWidth="17220" windowHeight="8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J16" i="1"/>
  <c r="K16" i="1"/>
  <c r="L16" i="1"/>
  <c r="M16" i="1"/>
  <c r="I16" i="1"/>
  <c r="L22" i="1" l="1"/>
  <c r="K22" i="1"/>
  <c r="J22" i="1"/>
  <c r="I22" i="1"/>
  <c r="C34" i="1" l="1"/>
  <c r="G45" i="1" l="1"/>
  <c r="F45" i="1"/>
  <c r="E45" i="1"/>
  <c r="D45" i="1"/>
  <c r="C45" i="1"/>
  <c r="G44" i="1"/>
  <c r="F44" i="1"/>
  <c r="E44" i="1"/>
  <c r="D44" i="1"/>
  <c r="C44" i="1"/>
  <c r="G43" i="1"/>
  <c r="F43" i="1"/>
  <c r="D43" i="1"/>
  <c r="E43" i="1"/>
  <c r="C43" i="1"/>
  <c r="G36" i="1"/>
  <c r="F36" i="1"/>
  <c r="E36" i="1"/>
  <c r="D36" i="1"/>
  <c r="C36" i="1"/>
  <c r="G35" i="1"/>
  <c r="F35" i="1"/>
  <c r="C35" i="1"/>
  <c r="F34" i="1"/>
  <c r="D34" i="1"/>
  <c r="G34" i="1"/>
  <c r="E35" i="1"/>
  <c r="E34" i="1"/>
  <c r="D35" i="1"/>
  <c r="C18" i="1"/>
  <c r="E12" i="1"/>
  <c r="F12" i="1"/>
  <c r="G12" i="1"/>
  <c r="D12" i="1"/>
  <c r="C12" i="1"/>
  <c r="M10" i="1" l="1"/>
  <c r="G19" i="1"/>
  <c r="I10" i="1"/>
  <c r="K10" i="1"/>
  <c r="J10" i="1"/>
  <c r="L10" i="1"/>
</calcChain>
</file>

<file path=xl/sharedStrings.xml><?xml version="1.0" encoding="utf-8"?>
<sst xmlns="http://schemas.openxmlformats.org/spreadsheetml/2006/main" count="92" uniqueCount="41">
  <si>
    <t>Tertiary Crushing</t>
  </si>
  <si>
    <t>Fines Crushing</t>
  </si>
  <si>
    <t>Screening</t>
  </si>
  <si>
    <t>Fines Screening</t>
  </si>
  <si>
    <t>Aggregate Handling &amp; Storage Piles</t>
  </si>
  <si>
    <t>PM-10 Emission Factor</t>
  </si>
  <si>
    <t>Tons of Rock Crushed</t>
  </si>
  <si>
    <t>Rock Crushing Emissions</t>
  </si>
  <si>
    <t>Diesel Emissions</t>
  </si>
  <si>
    <t>CO</t>
  </si>
  <si>
    <t>NOx</t>
  </si>
  <si>
    <t>SO2</t>
  </si>
  <si>
    <t>VOC</t>
  </si>
  <si>
    <t>PM-10</t>
  </si>
  <si>
    <t>Hours of Operation</t>
  </si>
  <si>
    <t>Tons of PM-10 Emissions</t>
  </si>
  <si>
    <t>Type of Crushing</t>
  </si>
  <si>
    <t>Pollutant</t>
  </si>
  <si>
    <t>Rock Crushing Emissions Calculation:  E = (EF x tons of rock crushed) / 2000 lbs per ton</t>
  </si>
  <si>
    <t>Diesel Emissions Calculation:  E = (EF x Hours of Operation x Rated Capacity) / 2000 lbs per ton</t>
  </si>
  <si>
    <t>Number of Conveyors</t>
  </si>
  <si>
    <t>Engine &gt; 600 hp</t>
  </si>
  <si>
    <t>Engine &lt; 600 hp</t>
  </si>
  <si>
    <t>Diesel Engines &gt; 600 Horse Power</t>
  </si>
  <si>
    <t>Eng 1: Tons of Emissions</t>
  </si>
  <si>
    <t>Eng 2: Tons of Emissions</t>
  </si>
  <si>
    <t>Eng 3: Tons of Emissions</t>
  </si>
  <si>
    <t>Engine Rated Capacity (hp)</t>
  </si>
  <si>
    <t>Engine 1</t>
  </si>
  <si>
    <t>Engine 2</t>
  </si>
  <si>
    <t>Engine 3</t>
  </si>
  <si>
    <t>Diesel Engines &lt; 600 Horse Power</t>
  </si>
  <si>
    <t>*Fill in the Blank</t>
  </si>
  <si>
    <t>Total PM-10 Rock Crushing =</t>
  </si>
  <si>
    <t>Pollutant Emission Factors</t>
  </si>
  <si>
    <t>Conveyor Transfer Point Emissions Calculation:  E = [((1.3407 x NoC) +1) x 0.0011 x tons of rock crushed] /2000 lbs per ton</t>
  </si>
  <si>
    <r>
      <t xml:space="preserve">Assessable Emissions
</t>
    </r>
    <r>
      <rPr>
        <b/>
        <sz val="16"/>
        <color theme="1"/>
        <rFont val="Calibri"/>
        <family val="2"/>
        <scheme val="minor"/>
      </rPr>
      <t>(Stationary Diesel Engines)</t>
    </r>
  </si>
  <si>
    <r>
      <t xml:space="preserve">Assessable Emissions
</t>
    </r>
    <r>
      <rPr>
        <b/>
        <sz val="16"/>
        <color theme="1"/>
        <rFont val="Calibri"/>
        <family val="2"/>
        <scheme val="minor"/>
      </rPr>
      <t>(Non-Road Diesel Engines)</t>
    </r>
  </si>
  <si>
    <t>Total Emissions (tons)</t>
  </si>
  <si>
    <t>Note, rounded to nearest whole ton</t>
  </si>
  <si>
    <t>Assessable Emissions Spreadsheet for Rock Crushers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</si>
</sst>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000"/>
    <numFmt numFmtId="166" formatCode="0.00000"/>
    <numFmt numFmtId="167" formatCode="0.0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1" fillId="0" borderId="8" xfId="0" applyNumberFormat="1" applyFont="1" applyBorder="1" applyAlignment="1">
      <alignment horizontal="right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0" fillId="0" borderId="0" xfId="0" applyNumberFormat="1" applyFill="1" applyAlignment="1">
      <alignment vertical="center"/>
    </xf>
    <xf numFmtId="2" fontId="1" fillId="0" borderId="4" xfId="0" applyNumberFormat="1" applyFont="1" applyBorder="1" applyAlignment="1">
      <alignment horizontal="right" vertical="center"/>
    </xf>
    <xf numFmtId="1" fontId="0" fillId="2" borderId="4" xfId="0" applyNumberFormat="1" applyFill="1" applyBorder="1" applyAlignment="1">
      <alignment horizontal="left" vertical="center"/>
    </xf>
    <xf numFmtId="2" fontId="0" fillId="0" borderId="0" xfId="0" applyNumberFormat="1" applyBorder="1" applyAlignment="1">
      <alignment vertical="center"/>
    </xf>
    <xf numFmtId="2" fontId="0" fillId="3" borderId="0" xfId="0" applyNumberFormat="1" applyFill="1" applyBorder="1" applyAlignment="1">
      <alignment vertical="center"/>
    </xf>
    <xf numFmtId="2" fontId="1" fillId="0" borderId="13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2" fontId="1" fillId="4" borderId="10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1" fillId="0" borderId="21" xfId="0" applyNumberFormat="1" applyFont="1" applyBorder="1" applyAlignment="1">
      <alignment horizontal="right" vertical="center"/>
    </xf>
    <xf numFmtId="2" fontId="0" fillId="0" borderId="21" xfId="0" applyNumberFormat="1" applyBorder="1" applyAlignment="1">
      <alignment horizontal="center" vertical="center"/>
    </xf>
    <xf numFmtId="2" fontId="1" fillId="0" borderId="5" xfId="0" applyNumberFormat="1" applyFont="1" applyBorder="1" applyAlignment="1">
      <alignment horizontal="right" vertical="center"/>
    </xf>
    <xf numFmtId="1" fontId="0" fillId="2" borderId="7" xfId="0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" fillId="4" borderId="11" xfId="0" applyNumberFormat="1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>
      <alignment horizontal="left" vertical="center"/>
    </xf>
    <xf numFmtId="2" fontId="1" fillId="4" borderId="0" xfId="0" applyNumberFormat="1" applyFont="1" applyFill="1" applyBorder="1" applyAlignment="1">
      <alignment horizontal="center" vertical="center"/>
    </xf>
    <xf numFmtId="2" fontId="1" fillId="4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1" fillId="4" borderId="5" xfId="0" applyNumberFormat="1" applyFont="1" applyFill="1" applyBorder="1" applyAlignment="1">
      <alignment vertical="center"/>
    </xf>
    <xf numFmtId="2" fontId="1" fillId="4" borderId="6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2" fontId="1" fillId="0" borderId="13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2" fontId="1" fillId="0" borderId="18" xfId="0" applyNumberFormat="1" applyFont="1" applyBorder="1" applyAlignment="1">
      <alignment vertical="center"/>
    </xf>
    <xf numFmtId="2" fontId="0" fillId="0" borderId="18" xfId="0" applyNumberFormat="1" applyBorder="1" applyAlignment="1">
      <alignment vertical="center"/>
    </xf>
    <xf numFmtId="2" fontId="1" fillId="0" borderId="20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1" fillId="4" borderId="13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1" fontId="0" fillId="2" borderId="21" xfId="0" applyNumberForma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" fontId="0" fillId="2" borderId="22" xfId="0" applyNumberFormat="1" applyFill="1" applyBorder="1" applyAlignment="1">
      <alignment vertical="center"/>
    </xf>
    <xf numFmtId="1" fontId="0" fillId="2" borderId="14" xfId="0" applyNumberFormat="1" applyFill="1" applyBorder="1" applyAlignment="1">
      <alignment vertical="center"/>
    </xf>
    <xf numFmtId="1" fontId="0" fillId="2" borderId="14" xfId="0" applyNumberFormat="1" applyFill="1" applyBorder="1" applyAlignment="1">
      <alignment horizontal="center" vertical="center"/>
    </xf>
    <xf numFmtId="2" fontId="1" fillId="0" borderId="26" xfId="0" applyNumberFormat="1" applyFont="1" applyFill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2" fontId="0" fillId="0" borderId="29" xfId="0" applyNumberFormat="1" applyBorder="1" applyAlignment="1">
      <alignment vertical="center"/>
    </xf>
    <xf numFmtId="2" fontId="0" fillId="0" borderId="15" xfId="0" applyNumberFormat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/>
    </xf>
    <xf numFmtId="2" fontId="1" fillId="4" borderId="6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2" fontId="1" fillId="4" borderId="13" xfId="0" applyNumberFormat="1" applyFon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2" fontId="1" fillId="4" borderId="23" xfId="0" applyNumberFormat="1" applyFont="1" applyFill="1" applyBorder="1" applyAlignment="1">
      <alignment horizontal="center" vertical="center"/>
    </xf>
    <xf numFmtId="2" fontId="1" fillId="4" borderId="24" xfId="0" applyNumberFormat="1" applyFont="1" applyFill="1" applyBorder="1" applyAlignment="1">
      <alignment horizontal="center" vertical="center"/>
    </xf>
    <xf numFmtId="2" fontId="1" fillId="4" borderId="25" xfId="0" applyNumberFormat="1" applyFont="1" applyFill="1" applyBorder="1" applyAlignment="1">
      <alignment horizontal="center" vertical="center"/>
    </xf>
    <xf numFmtId="2" fontId="1" fillId="4" borderId="15" xfId="0" applyNumberFormat="1" applyFont="1" applyFill="1" applyBorder="1" applyAlignment="1">
      <alignment horizontal="center" vertical="center"/>
    </xf>
    <xf numFmtId="2" fontId="1" fillId="4" borderId="16" xfId="0" applyNumberFormat="1" applyFont="1" applyFill="1" applyBorder="1" applyAlignment="1">
      <alignment horizontal="center" vertical="center"/>
    </xf>
    <xf numFmtId="2" fontId="1" fillId="4" borderId="17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1" fillId="4" borderId="20" xfId="0" applyNumberFormat="1" applyFont="1" applyFill="1" applyBorder="1" applyAlignment="1">
      <alignment horizontal="center" vertical="center"/>
    </xf>
    <xf numFmtId="2" fontId="1" fillId="4" borderId="21" xfId="0" applyNumberFormat="1" applyFont="1" applyFill="1" applyBorder="1" applyAlignment="1">
      <alignment horizontal="center" vertical="center"/>
    </xf>
    <xf numFmtId="2" fontId="1" fillId="4" borderId="22" xfId="0" applyNumberFormat="1" applyFont="1" applyFill="1" applyBorder="1" applyAlignment="1">
      <alignment horizontal="center" vertical="center"/>
    </xf>
    <xf numFmtId="2" fontId="1" fillId="4" borderId="8" xfId="0" applyNumberFormat="1" applyFont="1" applyFill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2" fontId="1" fillId="4" borderId="9" xfId="0" applyNumberFormat="1" applyFont="1" applyFill="1" applyBorder="1" applyAlignment="1">
      <alignment horizontal="center" vertical="center"/>
    </xf>
    <xf numFmtId="2" fontId="1" fillId="4" borderId="10" xfId="0" applyNumberFormat="1" applyFont="1" applyFill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6"/>
  <sheetViews>
    <sheetView tabSelected="1" workbookViewId="0">
      <selection activeCell="M10" sqref="M10"/>
    </sheetView>
  </sheetViews>
  <sheetFormatPr defaultRowHeight="15" x14ac:dyDescent="0.25"/>
  <cols>
    <col min="1" max="1" width="1.7109375" customWidth="1"/>
    <col min="2" max="2" width="24.5703125" customWidth="1"/>
    <col min="3" max="3" width="15.7109375" customWidth="1"/>
    <col min="4" max="4" width="24.140625" customWidth="1"/>
    <col min="5" max="5" width="10.85546875" customWidth="1"/>
    <col min="6" max="6" width="24.42578125" customWidth="1"/>
    <col min="7" max="7" width="19.7109375" customWidth="1"/>
    <col min="8" max="8" width="2.140625" customWidth="1"/>
    <col min="9" max="9" width="8.140625" customWidth="1"/>
    <col min="10" max="10" width="8" customWidth="1"/>
    <col min="11" max="11" width="7.7109375" customWidth="1"/>
    <col min="12" max="12" width="8.42578125" customWidth="1"/>
    <col min="13" max="13" width="8.28515625" customWidth="1"/>
  </cols>
  <sheetData>
    <row r="1" spans="2:15" x14ac:dyDescent="0.25">
      <c r="B1" s="111" t="s">
        <v>40</v>
      </c>
      <c r="C1" s="112"/>
      <c r="D1" s="112"/>
      <c r="E1" s="112"/>
      <c r="F1" s="112"/>
      <c r="G1" s="112"/>
    </row>
    <row r="2" spans="2:15" x14ac:dyDescent="0.25">
      <c r="B2" s="112"/>
      <c r="C2" s="112"/>
      <c r="D2" s="112"/>
      <c r="E2" s="112"/>
      <c r="F2" s="112"/>
      <c r="G2" s="112"/>
    </row>
    <row r="3" spans="2:15" ht="9.75" customHeight="1" x14ac:dyDescent="0.25"/>
    <row r="4" spans="2:15" ht="23.25" x14ac:dyDescent="0.25">
      <c r="B4" s="80" t="s">
        <v>7</v>
      </c>
      <c r="C4" s="80"/>
      <c r="D4" s="80"/>
      <c r="E4" s="80"/>
      <c r="F4" s="80"/>
      <c r="G4" s="80"/>
    </row>
    <row r="5" spans="2:15" ht="7.15" customHeight="1" thickBot="1" x14ac:dyDescent="0.3"/>
    <row r="6" spans="2:15" ht="30.75" thickBot="1" x14ac:dyDescent="0.3">
      <c r="B6" s="1" t="s">
        <v>16</v>
      </c>
      <c r="C6" s="2" t="s">
        <v>0</v>
      </c>
      <c r="D6" s="2" t="s">
        <v>1</v>
      </c>
      <c r="E6" s="2" t="s">
        <v>2</v>
      </c>
      <c r="F6" s="2" t="s">
        <v>3</v>
      </c>
      <c r="G6" s="3" t="s">
        <v>4</v>
      </c>
      <c r="H6" s="4"/>
      <c r="I6" s="88" t="s">
        <v>32</v>
      </c>
      <c r="J6" s="89"/>
      <c r="K6" s="89"/>
      <c r="L6" s="89"/>
      <c r="M6" s="90"/>
      <c r="N6" s="4"/>
      <c r="O6" s="4"/>
    </row>
    <row r="7" spans="2:15" ht="15.75" thickBot="1" x14ac:dyDescent="0.3">
      <c r="B7" s="5" t="s">
        <v>5</v>
      </c>
      <c r="C7" s="6">
        <v>2.3999999999999998E-3</v>
      </c>
      <c r="D7" s="6">
        <v>1.4999999999999999E-2</v>
      </c>
      <c r="E7" s="6">
        <v>8.6999999999999994E-3</v>
      </c>
      <c r="F7" s="6">
        <v>7.1999999999999995E-2</v>
      </c>
      <c r="G7" s="7">
        <v>0.05</v>
      </c>
      <c r="H7" s="8"/>
      <c r="I7" s="9"/>
      <c r="J7" s="9"/>
      <c r="K7" s="8"/>
      <c r="L7" s="8"/>
      <c r="M7" s="8"/>
      <c r="N7" s="4"/>
      <c r="O7" s="4"/>
    </row>
    <row r="8" spans="2:15" ht="23.25" x14ac:dyDescent="0.25">
      <c r="B8" s="10" t="s">
        <v>6</v>
      </c>
      <c r="C8" s="11"/>
      <c r="D8" s="11"/>
      <c r="E8" s="11"/>
      <c r="F8" s="11"/>
      <c r="G8" s="11"/>
      <c r="H8" s="8"/>
      <c r="I8" s="91" t="s">
        <v>38</v>
      </c>
      <c r="J8" s="92"/>
      <c r="K8" s="92"/>
      <c r="L8" s="92"/>
      <c r="M8" s="93"/>
      <c r="N8" s="4"/>
      <c r="O8" s="4"/>
    </row>
    <row r="9" spans="2:15" ht="15.75" thickBot="1" x14ac:dyDescent="0.3">
      <c r="B9" s="12"/>
      <c r="C9" s="13"/>
      <c r="D9" s="8"/>
      <c r="E9" s="8"/>
      <c r="F9" s="8"/>
      <c r="G9" s="8"/>
      <c r="H9" s="8"/>
      <c r="I9" s="14" t="s">
        <v>9</v>
      </c>
      <c r="J9" s="15" t="s">
        <v>10</v>
      </c>
      <c r="K9" s="15" t="s">
        <v>11</v>
      </c>
      <c r="L9" s="15" t="s">
        <v>12</v>
      </c>
      <c r="M9" s="16" t="s">
        <v>13</v>
      </c>
      <c r="N9" s="4"/>
      <c r="O9" s="4"/>
    </row>
    <row r="10" spans="2:15" ht="15.75" thickBot="1" x14ac:dyDescent="0.3">
      <c r="B10" s="82" t="s">
        <v>18</v>
      </c>
      <c r="C10" s="83"/>
      <c r="D10" s="83"/>
      <c r="E10" s="83"/>
      <c r="F10" s="83"/>
      <c r="G10" s="84"/>
      <c r="H10" s="8"/>
      <c r="I10" s="17">
        <f>C34+C35+C36+C43+C44+C45</f>
        <v>0</v>
      </c>
      <c r="J10" s="18">
        <f>D34+D35+D36+D43+D44+D45</f>
        <v>0</v>
      </c>
      <c r="K10" s="18">
        <f>E34+E35+E36+E43+E44+E45</f>
        <v>0</v>
      </c>
      <c r="L10" s="18">
        <f>F34+F35+F36+F43+F44+F45</f>
        <v>0</v>
      </c>
      <c r="M10" s="19">
        <f>G34+G35+G36+G43+G44+G45+C12+D12+E12+F12+G12+C18</f>
        <v>0</v>
      </c>
      <c r="N10" s="4"/>
      <c r="O10" s="4"/>
    </row>
    <row r="11" spans="2:15" ht="30.75" thickBot="1" x14ac:dyDescent="0.3">
      <c r="B11" s="20" t="s">
        <v>16</v>
      </c>
      <c r="C11" s="21" t="s">
        <v>0</v>
      </c>
      <c r="D11" s="21" t="s">
        <v>1</v>
      </c>
      <c r="E11" s="21" t="s">
        <v>2</v>
      </c>
      <c r="F11" s="21" t="s">
        <v>3</v>
      </c>
      <c r="G11" s="22" t="s">
        <v>4</v>
      </c>
      <c r="H11" s="8"/>
      <c r="I11" s="23"/>
      <c r="J11" s="23"/>
      <c r="K11" s="23"/>
      <c r="L11" s="23"/>
      <c r="M11" s="23"/>
      <c r="N11" s="4"/>
      <c r="O11" s="4"/>
    </row>
    <row r="12" spans="2:15" ht="15.75" thickBot="1" x14ac:dyDescent="0.3">
      <c r="B12" s="24" t="s">
        <v>15</v>
      </c>
      <c r="C12" s="25">
        <f>(C7*C8)/2000</f>
        <v>0</v>
      </c>
      <c r="D12" s="25">
        <f>(D7*D8)/2000</f>
        <v>0</v>
      </c>
      <c r="E12" s="25">
        <f>(E7*E8)/2000</f>
        <v>0</v>
      </c>
      <c r="F12" s="25">
        <f>(F7*F8)/2000</f>
        <v>0</v>
      </c>
      <c r="G12" s="25">
        <f>(G7*G8)/2000</f>
        <v>0</v>
      </c>
      <c r="H12" s="8"/>
      <c r="I12" s="23"/>
      <c r="J12" s="23"/>
      <c r="K12" s="23"/>
      <c r="L12" s="23"/>
      <c r="M12" s="23"/>
      <c r="N12" s="4"/>
      <c r="O12" s="4"/>
    </row>
    <row r="13" spans="2:15" ht="15.75" customHeight="1" thickBot="1" x14ac:dyDescent="0.3">
      <c r="B13" s="8"/>
      <c r="C13" s="8"/>
      <c r="D13" s="8"/>
      <c r="E13" s="8"/>
      <c r="F13" s="8"/>
      <c r="G13" s="8"/>
      <c r="H13" s="8"/>
      <c r="I13" s="94" t="s">
        <v>36</v>
      </c>
      <c r="J13" s="95"/>
      <c r="K13" s="95"/>
      <c r="L13" s="95"/>
      <c r="M13" s="96"/>
      <c r="N13" s="4"/>
      <c r="O13" s="4"/>
    </row>
    <row r="14" spans="2:15" ht="25.5" customHeight="1" x14ac:dyDescent="0.25">
      <c r="B14" s="26" t="s">
        <v>20</v>
      </c>
      <c r="C14" s="27"/>
      <c r="D14" s="8"/>
      <c r="E14" s="8"/>
      <c r="F14" s="8"/>
      <c r="G14" s="8"/>
      <c r="H14" s="8"/>
      <c r="I14" s="97"/>
      <c r="J14" s="98"/>
      <c r="K14" s="98"/>
      <c r="L14" s="98"/>
      <c r="M14" s="99"/>
      <c r="N14" s="28"/>
      <c r="O14" s="4"/>
    </row>
    <row r="15" spans="2:15" ht="20.45" customHeight="1" thickBot="1" x14ac:dyDescent="0.3">
      <c r="B15" s="5" t="s">
        <v>6</v>
      </c>
      <c r="C15" s="62"/>
      <c r="D15" s="8"/>
      <c r="E15" s="8"/>
      <c r="F15" s="8"/>
      <c r="G15" s="8"/>
      <c r="H15" s="8"/>
      <c r="I15" s="14" t="s">
        <v>9</v>
      </c>
      <c r="J15" s="15" t="s">
        <v>10</v>
      </c>
      <c r="K15" s="15" t="s">
        <v>11</v>
      </c>
      <c r="L15" s="15" t="s">
        <v>12</v>
      </c>
      <c r="M15" s="68" t="s">
        <v>13</v>
      </c>
      <c r="N15" s="28"/>
      <c r="O15" s="4"/>
    </row>
    <row r="16" spans="2:15" x14ac:dyDescent="0.25">
      <c r="B16" s="8"/>
      <c r="C16" s="8"/>
      <c r="D16" s="8"/>
      <c r="E16" s="8"/>
      <c r="F16" s="8"/>
      <c r="G16" s="8"/>
      <c r="H16" s="8"/>
      <c r="I16" s="59">
        <f>IF(I10&gt;9.9999,I10,0)</f>
        <v>0</v>
      </c>
      <c r="J16" s="59">
        <f t="shared" ref="J16:M16" si="0">IF(J10&gt;9.9999,J10,0)</f>
        <v>0</v>
      </c>
      <c r="K16" s="59">
        <f t="shared" si="0"/>
        <v>0</v>
      </c>
      <c r="L16" s="69">
        <f t="shared" si="0"/>
        <v>0</v>
      </c>
      <c r="M16" s="61">
        <f t="shared" si="0"/>
        <v>0</v>
      </c>
      <c r="N16" s="29"/>
      <c r="O16" s="4"/>
    </row>
    <row r="17" spans="2:15" ht="15" customHeight="1" thickBot="1" x14ac:dyDescent="0.3">
      <c r="B17" s="85" t="s">
        <v>35</v>
      </c>
      <c r="C17" s="86"/>
      <c r="D17" s="86"/>
      <c r="E17" s="86"/>
      <c r="F17" s="86"/>
      <c r="G17" s="87"/>
      <c r="H17" s="8"/>
      <c r="I17" s="107" t="s">
        <v>39</v>
      </c>
      <c r="J17" s="108"/>
      <c r="K17" s="108"/>
      <c r="L17" s="108"/>
      <c r="M17" s="109"/>
      <c r="N17" s="29"/>
      <c r="O17" s="4"/>
    </row>
    <row r="18" spans="2:15" ht="15" customHeight="1" thickBot="1" x14ac:dyDescent="0.3">
      <c r="B18" s="10" t="s">
        <v>15</v>
      </c>
      <c r="C18" s="30">
        <f>((1.3407*C14)+1)*0.0011*C15/2000</f>
        <v>0</v>
      </c>
      <c r="D18" s="31"/>
      <c r="E18" s="31"/>
      <c r="F18" s="31"/>
      <c r="G18" s="31"/>
      <c r="H18" s="8"/>
      <c r="I18" s="8"/>
      <c r="J18" s="8"/>
      <c r="K18" s="8"/>
      <c r="L18" s="8"/>
      <c r="M18" s="8"/>
      <c r="N18" s="4"/>
      <c r="O18" s="4"/>
    </row>
    <row r="19" spans="2:15" ht="20.25" customHeight="1" thickBot="1" x14ac:dyDescent="0.3">
      <c r="B19" s="31"/>
      <c r="C19" s="31"/>
      <c r="D19" s="31"/>
      <c r="E19" s="31"/>
      <c r="F19" s="32" t="s">
        <v>33</v>
      </c>
      <c r="G19" s="33">
        <f>C12+D12+E12+F12+G12+C18</f>
        <v>0</v>
      </c>
      <c r="H19" s="8"/>
      <c r="I19" s="94" t="s">
        <v>37</v>
      </c>
      <c r="J19" s="95"/>
      <c r="K19" s="95"/>
      <c r="L19" s="95"/>
      <c r="M19" s="96"/>
      <c r="N19" s="4"/>
      <c r="O19" s="4"/>
    </row>
    <row r="20" spans="2:15" ht="20.25" customHeight="1" x14ac:dyDescent="0.25">
      <c r="B20" s="31"/>
      <c r="C20" s="31"/>
      <c r="D20" s="31"/>
      <c r="E20" s="31"/>
      <c r="F20" s="34"/>
      <c r="G20" s="35"/>
      <c r="H20" s="8"/>
      <c r="I20" s="97"/>
      <c r="J20" s="98"/>
      <c r="K20" s="98"/>
      <c r="L20" s="98"/>
      <c r="M20" s="99"/>
      <c r="N20" s="4"/>
      <c r="O20" s="4"/>
    </row>
    <row r="21" spans="2:15" x14ac:dyDescent="0.25">
      <c r="B21" s="81" t="s">
        <v>8</v>
      </c>
      <c r="C21" s="81"/>
      <c r="D21" s="81"/>
      <c r="E21" s="81"/>
      <c r="F21" s="81"/>
      <c r="G21" s="81"/>
      <c r="H21" s="8"/>
      <c r="I21" s="14" t="s">
        <v>9</v>
      </c>
      <c r="J21" s="15" t="s">
        <v>10</v>
      </c>
      <c r="K21" s="15" t="s">
        <v>11</v>
      </c>
      <c r="L21" s="15" t="s">
        <v>12</v>
      </c>
      <c r="M21" s="16" t="s">
        <v>13</v>
      </c>
      <c r="N21" s="4"/>
      <c r="O21" s="4"/>
    </row>
    <row r="22" spans="2:15" ht="15" customHeight="1" x14ac:dyDescent="0.25">
      <c r="B22" s="81"/>
      <c r="C22" s="81"/>
      <c r="D22" s="81"/>
      <c r="E22" s="81"/>
      <c r="F22" s="81"/>
      <c r="G22" s="81"/>
      <c r="H22" s="8"/>
      <c r="I22" s="59">
        <f>0</f>
        <v>0</v>
      </c>
      <c r="J22" s="60">
        <f>0</f>
        <v>0</v>
      </c>
      <c r="K22" s="60">
        <f>0</f>
        <v>0</v>
      </c>
      <c r="L22" s="60">
        <f>0</f>
        <v>0</v>
      </c>
      <c r="M22" s="61">
        <f>IF(G19&gt;9.9999,G19,0)</f>
        <v>0</v>
      </c>
      <c r="N22" s="36"/>
      <c r="O22" s="4"/>
    </row>
    <row r="23" spans="2:15" ht="12.75" customHeight="1" thickBot="1" x14ac:dyDescent="0.3">
      <c r="B23" s="37"/>
      <c r="C23" s="37"/>
      <c r="D23" s="37"/>
      <c r="E23" s="37"/>
      <c r="F23" s="37"/>
      <c r="G23" s="37"/>
      <c r="H23" s="8"/>
      <c r="I23" s="107" t="s">
        <v>39</v>
      </c>
      <c r="J23" s="108"/>
      <c r="K23" s="108"/>
      <c r="L23" s="108"/>
      <c r="M23" s="110"/>
      <c r="N23" s="36"/>
      <c r="O23" s="4"/>
    </row>
    <row r="24" spans="2:15" x14ac:dyDescent="0.25">
      <c r="B24" s="38" t="s">
        <v>34</v>
      </c>
      <c r="C24" s="39" t="s">
        <v>9</v>
      </c>
      <c r="D24" s="39" t="s">
        <v>10</v>
      </c>
      <c r="E24" s="39" t="s">
        <v>11</v>
      </c>
      <c r="F24" s="39" t="s">
        <v>12</v>
      </c>
      <c r="G24" s="40" t="s">
        <v>13</v>
      </c>
      <c r="H24" s="8"/>
      <c r="I24" s="8"/>
      <c r="J24" s="8"/>
      <c r="K24" s="8"/>
      <c r="L24" s="8"/>
      <c r="M24" s="8"/>
      <c r="N24" s="29"/>
      <c r="O24" s="4"/>
    </row>
    <row r="25" spans="2:15" x14ac:dyDescent="0.25">
      <c r="B25" s="41" t="s">
        <v>21</v>
      </c>
      <c r="C25" s="42">
        <v>5.4999999999999997E-3</v>
      </c>
      <c r="D25" s="42">
        <v>2.4E-2</v>
      </c>
      <c r="E25" s="43">
        <v>1.2E-5</v>
      </c>
      <c r="F25" s="43">
        <v>7.0500000000000001E-4</v>
      </c>
      <c r="G25" s="44">
        <v>6.9999999999999999E-4</v>
      </c>
      <c r="H25" s="8"/>
      <c r="I25" s="8"/>
      <c r="J25" s="8"/>
      <c r="K25" s="8"/>
      <c r="L25" s="8"/>
      <c r="M25" s="8"/>
      <c r="N25" s="29"/>
      <c r="O25" s="4"/>
    </row>
    <row r="26" spans="2:15" ht="15.75" thickBot="1" x14ac:dyDescent="0.3">
      <c r="B26" s="5" t="s">
        <v>22</v>
      </c>
      <c r="C26" s="57">
        <v>6.6800000000000002E-3</v>
      </c>
      <c r="D26" s="45">
        <v>3.1E-2</v>
      </c>
      <c r="E26" s="46">
        <v>1.2E-5</v>
      </c>
      <c r="F26" s="58">
        <v>2.4700000000000001E-5</v>
      </c>
      <c r="G26" s="47">
        <v>2.2000000000000001E-3</v>
      </c>
      <c r="H26" s="8"/>
      <c r="I26" s="8"/>
      <c r="J26" s="8"/>
      <c r="K26" s="8"/>
      <c r="L26" s="8"/>
      <c r="M26" s="8"/>
      <c r="N26" s="4"/>
      <c r="O26" s="4"/>
    </row>
    <row r="27" spans="2:15" ht="7.15" customHeight="1" thickBot="1" x14ac:dyDescent="0.3">
      <c r="B27" s="48"/>
      <c r="C27" s="49"/>
      <c r="D27" s="49"/>
      <c r="E27" s="49"/>
      <c r="F27" s="49"/>
      <c r="G27" s="49"/>
      <c r="H27" s="8"/>
      <c r="I27" s="8"/>
      <c r="J27" s="8"/>
      <c r="K27" s="8"/>
      <c r="L27" s="8"/>
      <c r="M27" s="8"/>
      <c r="N27" s="4"/>
      <c r="O27" s="4"/>
    </row>
    <row r="28" spans="2:15" x14ac:dyDescent="0.25">
      <c r="B28" s="82" t="s">
        <v>19</v>
      </c>
      <c r="C28" s="83"/>
      <c r="D28" s="83"/>
      <c r="E28" s="83"/>
      <c r="F28" s="83"/>
      <c r="G28" s="84"/>
      <c r="H28" s="8"/>
      <c r="I28" s="8"/>
      <c r="J28" s="8"/>
      <c r="K28" s="8"/>
      <c r="L28" s="8"/>
      <c r="M28" s="8"/>
      <c r="N28" s="4"/>
      <c r="O28" s="4"/>
    </row>
    <row r="29" spans="2:15" x14ac:dyDescent="0.25">
      <c r="B29" s="100" t="s">
        <v>23</v>
      </c>
      <c r="C29" s="101"/>
      <c r="D29" s="101"/>
      <c r="E29" s="101"/>
      <c r="F29" s="101"/>
      <c r="G29" s="102"/>
      <c r="H29" s="8"/>
      <c r="I29" s="8"/>
      <c r="J29" s="8"/>
      <c r="K29" s="8"/>
      <c r="L29" s="8"/>
      <c r="M29" s="8"/>
      <c r="N29" s="4"/>
      <c r="O29" s="4"/>
    </row>
    <row r="30" spans="2:15" ht="15.75" thickBot="1" x14ac:dyDescent="0.3">
      <c r="B30" s="103" t="s">
        <v>28</v>
      </c>
      <c r="C30" s="104"/>
      <c r="D30" s="105" t="s">
        <v>29</v>
      </c>
      <c r="E30" s="105"/>
      <c r="F30" s="105" t="s">
        <v>30</v>
      </c>
      <c r="G30" s="106"/>
      <c r="H30" s="8"/>
      <c r="I30" s="8"/>
      <c r="J30" s="8"/>
      <c r="K30" s="8"/>
      <c r="L30" s="8"/>
      <c r="M30" s="8"/>
      <c r="N30" s="4"/>
      <c r="O30" s="4"/>
    </row>
    <row r="31" spans="2:15" x14ac:dyDescent="0.25">
      <c r="B31" s="50" t="s">
        <v>14</v>
      </c>
      <c r="C31" s="63"/>
      <c r="D31" s="24" t="s">
        <v>14</v>
      </c>
      <c r="E31" s="63"/>
      <c r="F31" s="24" t="s">
        <v>14</v>
      </c>
      <c r="G31" s="65"/>
      <c r="H31" s="8"/>
      <c r="I31" s="8"/>
      <c r="J31" s="8"/>
      <c r="K31" s="8"/>
      <c r="L31" s="8"/>
      <c r="M31" s="8"/>
      <c r="N31" s="4"/>
      <c r="O31" s="4"/>
    </row>
    <row r="32" spans="2:15" x14ac:dyDescent="0.25">
      <c r="B32" s="41" t="s">
        <v>27</v>
      </c>
      <c r="C32" s="64"/>
      <c r="D32" s="10" t="s">
        <v>27</v>
      </c>
      <c r="E32" s="64"/>
      <c r="F32" s="10" t="s">
        <v>27</v>
      </c>
      <c r="G32" s="66"/>
      <c r="H32" s="8"/>
      <c r="I32" s="8"/>
      <c r="J32" s="8"/>
      <c r="K32" s="8"/>
      <c r="L32" s="8"/>
      <c r="M32" s="8"/>
      <c r="N32" s="4"/>
      <c r="O32" s="4"/>
    </row>
    <row r="33" spans="2:15" x14ac:dyDescent="0.25">
      <c r="B33" s="41" t="s">
        <v>17</v>
      </c>
      <c r="C33" s="30" t="s">
        <v>9</v>
      </c>
      <c r="D33" s="30" t="s">
        <v>10</v>
      </c>
      <c r="E33" s="30" t="s">
        <v>11</v>
      </c>
      <c r="F33" s="30" t="s">
        <v>12</v>
      </c>
      <c r="G33" s="51" t="s">
        <v>13</v>
      </c>
      <c r="H33" s="8"/>
      <c r="I33" s="8"/>
      <c r="J33" s="8"/>
      <c r="K33" s="8"/>
      <c r="L33" s="8"/>
      <c r="M33" s="8"/>
      <c r="N33" s="4"/>
      <c r="O33" s="4"/>
    </row>
    <row r="34" spans="2:15" x14ac:dyDescent="0.25">
      <c r="B34" s="41" t="s">
        <v>24</v>
      </c>
      <c r="C34" s="52">
        <f>(C25*C31*C32)/2000</f>
        <v>0</v>
      </c>
      <c r="D34" s="52">
        <f>(D25*C31*C32)/2000</f>
        <v>0</v>
      </c>
      <c r="E34" s="52">
        <f>(E25*C31*C32)/2000</f>
        <v>0</v>
      </c>
      <c r="F34" s="52">
        <f>(F25*C31*C32)/2000</f>
        <v>0</v>
      </c>
      <c r="G34" s="53">
        <f>(G25*C31*C32)/2000</f>
        <v>0</v>
      </c>
      <c r="H34" s="8"/>
      <c r="I34" s="8"/>
      <c r="J34" s="8"/>
      <c r="K34" s="8"/>
      <c r="L34" s="8"/>
      <c r="M34" s="8"/>
      <c r="N34" s="4"/>
      <c r="O34" s="4"/>
    </row>
    <row r="35" spans="2:15" x14ac:dyDescent="0.25">
      <c r="B35" s="41" t="s">
        <v>25</v>
      </c>
      <c r="C35" s="52">
        <f>(C25*E31*E32)/2000</f>
        <v>0</v>
      </c>
      <c r="D35" s="52">
        <f>(D25*E31*E32)/2000</f>
        <v>0</v>
      </c>
      <c r="E35" s="52">
        <f>(E25*E31*E32)/2000</f>
        <v>0</v>
      </c>
      <c r="F35" s="52">
        <f>(F25*E31*E32)/2000</f>
        <v>0</v>
      </c>
      <c r="G35" s="53">
        <f>(G25*E31*E32)/2000</f>
        <v>0</v>
      </c>
      <c r="H35" s="8"/>
      <c r="I35" s="8"/>
      <c r="J35" s="8"/>
      <c r="K35" s="8"/>
      <c r="L35" s="8"/>
      <c r="M35" s="8"/>
      <c r="N35" s="4"/>
      <c r="O35" s="4"/>
    </row>
    <row r="36" spans="2:15" ht="15.75" thickBot="1" x14ac:dyDescent="0.3">
      <c r="B36" s="5" t="s">
        <v>26</v>
      </c>
      <c r="C36" s="18">
        <f>(C25*G31*G32)/2000</f>
        <v>0</v>
      </c>
      <c r="D36" s="18">
        <f>(D25*G31*G32)/2000</f>
        <v>0</v>
      </c>
      <c r="E36" s="18">
        <f>(E25*G31*G32)/2000</f>
        <v>0</v>
      </c>
      <c r="F36" s="18">
        <f>(F25*G31*G32)/2000</f>
        <v>0</v>
      </c>
      <c r="G36" s="70">
        <f>(G25*G31*G32)/2000</f>
        <v>0</v>
      </c>
      <c r="H36" s="71"/>
      <c r="I36" s="8"/>
      <c r="J36" s="8"/>
      <c r="K36" s="8"/>
      <c r="L36" s="8"/>
      <c r="M36" s="8"/>
      <c r="N36" s="4"/>
      <c r="O36" s="4"/>
    </row>
    <row r="37" spans="2:15" ht="7.15" customHeight="1" thickBot="1" x14ac:dyDescent="0.3">
      <c r="B37" s="8"/>
      <c r="C37" s="23"/>
      <c r="D37" s="8"/>
      <c r="E37" s="8"/>
      <c r="F37" s="8"/>
      <c r="G37" s="8"/>
      <c r="H37" s="8"/>
      <c r="I37" s="8"/>
      <c r="J37" s="8"/>
      <c r="K37" s="8"/>
      <c r="L37" s="8"/>
      <c r="M37" s="8"/>
      <c r="N37" s="4"/>
      <c r="O37" s="4"/>
    </row>
    <row r="38" spans="2:15" x14ac:dyDescent="0.25">
      <c r="B38" s="73" t="s">
        <v>31</v>
      </c>
      <c r="C38" s="74"/>
      <c r="D38" s="74"/>
      <c r="E38" s="74"/>
      <c r="F38" s="74"/>
      <c r="G38" s="75"/>
      <c r="H38" s="8"/>
      <c r="I38" s="8"/>
      <c r="J38" s="8"/>
      <c r="K38" s="8"/>
      <c r="L38" s="8"/>
      <c r="M38" s="8"/>
      <c r="N38" s="4"/>
      <c r="O38" s="4"/>
    </row>
    <row r="39" spans="2:15" x14ac:dyDescent="0.25">
      <c r="B39" s="76" t="s">
        <v>28</v>
      </c>
      <c r="C39" s="77"/>
      <c r="D39" s="78" t="s">
        <v>29</v>
      </c>
      <c r="E39" s="78"/>
      <c r="F39" s="78" t="s">
        <v>30</v>
      </c>
      <c r="G39" s="79"/>
      <c r="H39" s="8"/>
      <c r="I39" s="8"/>
      <c r="J39" s="8"/>
      <c r="K39" s="8"/>
      <c r="L39" s="8"/>
      <c r="M39" s="8"/>
      <c r="N39" s="4"/>
      <c r="O39" s="4"/>
    </row>
    <row r="40" spans="2:15" x14ac:dyDescent="0.25">
      <c r="B40" s="41" t="s">
        <v>14</v>
      </c>
      <c r="C40" s="64"/>
      <c r="D40" s="10" t="s">
        <v>14</v>
      </c>
      <c r="E40" s="64"/>
      <c r="F40" s="10" t="s">
        <v>14</v>
      </c>
      <c r="G40" s="67"/>
      <c r="H40" s="8"/>
      <c r="I40" s="8"/>
      <c r="J40" s="8"/>
      <c r="K40" s="8"/>
      <c r="L40" s="8"/>
      <c r="M40" s="8"/>
      <c r="N40" s="4"/>
      <c r="O40" s="4"/>
    </row>
    <row r="41" spans="2:15" x14ac:dyDescent="0.25">
      <c r="B41" s="41" t="s">
        <v>27</v>
      </c>
      <c r="C41" s="64"/>
      <c r="D41" s="10" t="s">
        <v>27</v>
      </c>
      <c r="E41" s="64"/>
      <c r="F41" s="10" t="s">
        <v>27</v>
      </c>
      <c r="G41" s="67"/>
      <c r="H41" s="8"/>
      <c r="I41" s="8"/>
      <c r="J41" s="8"/>
      <c r="K41" s="8"/>
      <c r="L41" s="8"/>
      <c r="M41" s="8"/>
      <c r="N41" s="4"/>
      <c r="O41" s="4"/>
    </row>
    <row r="42" spans="2:15" x14ac:dyDescent="0.25">
      <c r="B42" s="54" t="s">
        <v>17</v>
      </c>
      <c r="C42" s="55" t="s">
        <v>9</v>
      </c>
      <c r="D42" s="55" t="s">
        <v>10</v>
      </c>
      <c r="E42" s="55" t="s">
        <v>11</v>
      </c>
      <c r="F42" s="55" t="s">
        <v>12</v>
      </c>
      <c r="G42" s="56" t="s">
        <v>13</v>
      </c>
      <c r="H42" s="8"/>
      <c r="I42" s="8"/>
      <c r="J42" s="8"/>
      <c r="K42" s="8"/>
      <c r="L42" s="8"/>
      <c r="M42" s="8"/>
      <c r="N42" s="4"/>
      <c r="O42" s="4"/>
    </row>
    <row r="43" spans="2:15" x14ac:dyDescent="0.25">
      <c r="B43" s="41" t="s">
        <v>24</v>
      </c>
      <c r="C43" s="52">
        <f>(C26*C40*C41)/2000</f>
        <v>0</v>
      </c>
      <c r="D43" s="52">
        <f>(D26*C40*C41)/2000</f>
        <v>0</v>
      </c>
      <c r="E43" s="52">
        <f>(E26*C40*C41)/2000</f>
        <v>0</v>
      </c>
      <c r="F43" s="52">
        <f>(F26*C40*C41)/2000</f>
        <v>0</v>
      </c>
      <c r="G43" s="53">
        <f>(G26*C40*C41)/2000</f>
        <v>0</v>
      </c>
      <c r="H43" s="8"/>
      <c r="I43" s="8"/>
      <c r="J43" s="8"/>
      <c r="K43" s="8"/>
      <c r="L43" s="8"/>
      <c r="M43" s="8"/>
      <c r="N43" s="4"/>
      <c r="O43" s="4"/>
    </row>
    <row r="44" spans="2:15" x14ac:dyDescent="0.25">
      <c r="B44" s="41" t="s">
        <v>25</v>
      </c>
      <c r="C44" s="52">
        <f>(C26*E40*E41)/2000</f>
        <v>0</v>
      </c>
      <c r="D44" s="52">
        <f>(D26*E40*E41)/2000</f>
        <v>0</v>
      </c>
      <c r="E44" s="52">
        <f>(E26*E40*E41)/2000</f>
        <v>0</v>
      </c>
      <c r="F44" s="52">
        <f>(F26*E40*E41)/2000</f>
        <v>0</v>
      </c>
      <c r="G44" s="72">
        <f>(G26*E40*E41)/2000</f>
        <v>0</v>
      </c>
      <c r="H44" s="71"/>
      <c r="I44" s="8"/>
      <c r="J44" s="8"/>
      <c r="K44" s="8"/>
      <c r="L44" s="8"/>
      <c r="M44" s="8"/>
      <c r="N44" s="4"/>
      <c r="O44" s="4"/>
    </row>
    <row r="45" spans="2:15" ht="15.75" thickBot="1" x14ac:dyDescent="0.3">
      <c r="B45" s="5" t="s">
        <v>26</v>
      </c>
      <c r="C45" s="18">
        <f>(C26*G40*G41)/2000</f>
        <v>0</v>
      </c>
      <c r="D45" s="18">
        <f>(D26*G40*G41)/2000</f>
        <v>0</v>
      </c>
      <c r="E45" s="18">
        <f>(E26*G40*G41)/2000</f>
        <v>0</v>
      </c>
      <c r="F45" s="18">
        <f>(F26*G40*G41)/2000</f>
        <v>0</v>
      </c>
      <c r="G45" s="70">
        <f>(G26*G40*G41)/2000</f>
        <v>0</v>
      </c>
      <c r="H45" s="71"/>
      <c r="I45" s="8"/>
      <c r="J45" s="8"/>
      <c r="K45" s="8"/>
      <c r="L45" s="8"/>
      <c r="M45" s="8"/>
      <c r="N45" s="4"/>
      <c r="O45" s="4"/>
    </row>
    <row r="46" spans="2:15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4"/>
      <c r="O46" s="4"/>
    </row>
  </sheetData>
  <mergeCells count="20">
    <mergeCell ref="B1:G2"/>
    <mergeCell ref="I6:M6"/>
    <mergeCell ref="I8:M8"/>
    <mergeCell ref="I13:M14"/>
    <mergeCell ref="B29:G29"/>
    <mergeCell ref="B30:C30"/>
    <mergeCell ref="D30:E30"/>
    <mergeCell ref="F30:G30"/>
    <mergeCell ref="I17:M17"/>
    <mergeCell ref="I19:M20"/>
    <mergeCell ref="I23:M23"/>
    <mergeCell ref="B38:G38"/>
    <mergeCell ref="B39:C39"/>
    <mergeCell ref="D39:E39"/>
    <mergeCell ref="F39:G39"/>
    <mergeCell ref="B4:G4"/>
    <mergeCell ref="B21:G22"/>
    <mergeCell ref="B10:G10"/>
    <mergeCell ref="B28:G28"/>
    <mergeCell ref="B17:G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David</dc:creator>
  <cp:lastModifiedBy>Jones, David</cp:lastModifiedBy>
  <dcterms:created xsi:type="dcterms:W3CDTF">2015-11-10T20:51:41Z</dcterms:created>
  <dcterms:modified xsi:type="dcterms:W3CDTF">2017-04-25T22:12:05Z</dcterms:modified>
</cp:coreProperties>
</file>